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ropbox\Dropbox\VBI\Cursos\1.1 - Curso Vivendo Investimentos 3D\PLANILHAS\"/>
    </mc:Choice>
  </mc:AlternateContent>
  <xr:revisionPtr revIDLastSave="0" documentId="13_ncr:1_{F5809FC9-8A88-41C3-9277-1E0E124D5A2F}" xr6:coauthVersionLast="47" xr6:coauthVersionMax="47" xr10:uidLastSave="{00000000-0000-0000-0000-000000000000}"/>
  <bookViews>
    <workbookView xWindow="28680" yWindow="-120" windowWidth="38640" windowHeight="15840" activeTab="1" xr2:uid="{00000000-000D-0000-FFFF-FFFF00000000}"/>
  </bookViews>
  <sheets>
    <sheet name="Planilha1" sheetId="1" r:id="rId1"/>
    <sheet name="Planilh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" i="1" l="1"/>
  <c r="L11" i="2"/>
  <c r="L12" i="2" s="1"/>
  <c r="L13" i="2" s="1"/>
  <c r="L14" i="2" s="1"/>
  <c r="I11" i="2" s="1"/>
  <c r="L11" i="1" l="1"/>
  <c r="L12" i="1" l="1"/>
  <c r="L13" i="1" s="1"/>
  <c r="L14" i="1" s="1"/>
  <c r="I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NOTEBOOK</author>
  </authors>
  <commentList>
    <comment ref="B6" authorId="0" shapeId="0" xr:uid="{CD32BBF9-2D53-450E-9F48-187C19C88506}">
      <text>
        <r>
          <rPr>
            <b/>
            <sz val="9"/>
            <color indexed="81"/>
            <rFont val="Segoe UI"/>
            <family val="2"/>
          </rPr>
          <t>Preço/Lucro = A divisão do preço da ação pelo lucro, resulta no nº de anos que seu capital vai dobrar. Ex.: Preço 10 e Lucro 2 = em 5 anos seu capital dobra.
Quanto menor "melhor".</t>
        </r>
      </text>
    </comment>
    <comment ref="B8" authorId="0" shapeId="0" xr:uid="{B74761D7-1387-4E0B-8946-84B719D142FE}">
      <text>
        <r>
          <rPr>
            <b/>
            <sz val="9"/>
            <color indexed="81"/>
            <rFont val="Segoe UI"/>
            <family val="2"/>
          </rPr>
          <t xml:space="preserve">Preço da ação dividido pelo patrimônio líquido por ação. Resulta o quanto o mercado está disposto à pagar sobe o patrimônio líuido da empresa. Ex.: Preço 12,00 e PLA 10 = Mercado paga 20% a mais do que o PLA.
Até 1,3 = BOM
Maior que 1,3  = RUIM
</t>
        </r>
      </text>
    </comment>
    <comment ref="B10" authorId="0" shapeId="0" xr:uid="{88134E2B-66C4-4408-B11F-D00C9D8399DA}">
      <text>
        <r>
          <rPr>
            <b/>
            <sz val="9"/>
            <color indexed="81"/>
            <rFont val="Segoe UI"/>
            <family val="2"/>
          </rPr>
          <t>Crescimento da Receita nos últimos 5 anos.
Quanto maior "melhor".</t>
        </r>
      </text>
    </comment>
    <comment ref="B12" authorId="0" shapeId="0" xr:uid="{F50B9465-1E5D-495A-A0BB-05BE8F80D2FF}">
      <text>
        <r>
          <rPr>
            <b/>
            <sz val="9"/>
            <color indexed="81"/>
            <rFont val="Segoe UI"/>
            <family val="2"/>
          </rPr>
          <t>Dívida + Debêntures dividido pelo patrimônio líquido. 
Quanto o Patrimônio líquido está comprometido pelas dívidas.
Não há nº ideal, mas o consenso aceita 0,50.
Quanto menor "melhor".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14" authorId="0" shapeId="0" xr:uid="{526285FE-1967-4FF0-8A84-F9F79E10F7F5}">
      <text>
        <r>
          <rPr>
            <b/>
            <sz val="9"/>
            <color indexed="81"/>
            <rFont val="Segoe UI"/>
            <family val="2"/>
          </rPr>
          <t>Divisão da soma dos dividendos pagos no ano pela cotação da ação.
Representa o retorno do investimento que o dono da ação recebe, através dos dividendos ou Juros s/ Capital.
Quanto maior "melhor".</t>
        </r>
      </text>
    </comment>
    <comment ref="B16" authorId="0" shapeId="0" xr:uid="{4D98CF02-F9FC-4463-9075-39062AE21811}">
      <text>
        <r>
          <rPr>
            <b/>
            <sz val="9"/>
            <color indexed="81"/>
            <rFont val="Segoe UI"/>
            <family val="2"/>
          </rPr>
          <t>ROE - retorno sobre o patrimonio liquido. Lucro Líquido anual, dividido pelo patrimonio liquido da empresa.
Quanto Maior = Melhor</t>
        </r>
      </text>
    </comment>
    <comment ref="B18" authorId="0" shapeId="0" xr:uid="{C79BFC0E-B0CF-4F30-B42C-C56D2D41F5DE}">
      <text>
        <r>
          <rPr>
            <b/>
            <sz val="9"/>
            <color indexed="81"/>
            <rFont val="Segoe UI"/>
            <family val="2"/>
          </rPr>
          <t>Lucro líquido dividido por receita líquida.
Representa quanto da receita líquida, vira lucro líquido.
Quanto Maior = Melhor</t>
        </r>
      </text>
    </comment>
    <comment ref="B20" authorId="0" shapeId="0" xr:uid="{ACD7DA59-BA96-43B2-BACE-DEC879E298E8}">
      <text>
        <r>
          <rPr>
            <b/>
            <sz val="9"/>
            <color indexed="81"/>
            <rFont val="Segoe UI"/>
            <family val="2"/>
          </rPr>
          <t>Bola Vermelha Elimina Bola Verde</t>
        </r>
      </text>
    </comment>
  </commentList>
</comments>
</file>

<file path=xl/sharedStrings.xml><?xml version="1.0" encoding="utf-8"?>
<sst xmlns="http://schemas.openxmlformats.org/spreadsheetml/2006/main" count="36" uniqueCount="19">
  <si>
    <t>EMPRESAS</t>
  </si>
  <si>
    <t>INDICADORES</t>
  </si>
  <si>
    <t>P/L</t>
  </si>
  <si>
    <t>P/VPA</t>
  </si>
  <si>
    <t>CRESC. RECEITA (5a)</t>
  </si>
  <si>
    <t>DÍV. BRUTA/PAT. LÍQUIDO</t>
  </si>
  <si>
    <t>DIVIDENDO YIELD</t>
  </si>
  <si>
    <t>VOTOS</t>
  </si>
  <si>
    <t>P/L TESOURO</t>
  </si>
  <si>
    <t>ROE</t>
  </si>
  <si>
    <t>MARGEM LÍQUIDA</t>
  </si>
  <si>
    <t>SELIC</t>
  </si>
  <si>
    <t>ANOS</t>
  </si>
  <si>
    <t>TIET11</t>
  </si>
  <si>
    <t>CMIG4</t>
  </si>
  <si>
    <t>TRPL4</t>
  </si>
  <si>
    <t>CESP3</t>
  </si>
  <si>
    <t>ENGI4</t>
  </si>
  <si>
    <t>P/VP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</si>
</sst>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00_-;\-* #,##0.0000_-;_-* &quot;-&quot;??_-;_-@_-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/>
    <xf numFmtId="164" fontId="3" fillId="0" borderId="0" xfId="1" applyNumberFormat="1" applyFont="1"/>
    <xf numFmtId="10" fontId="3" fillId="0" borderId="0" xfId="0" applyNumberFormat="1" applyFont="1"/>
    <xf numFmtId="1" fontId="3" fillId="0" borderId="0" xfId="0" applyNumberFormat="1" applyFont="1"/>
    <xf numFmtId="0" fontId="1" fillId="3" borderId="0" xfId="0" applyFont="1" applyFill="1" applyBorder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0" fontId="1" fillId="3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0" fontId="1" fillId="0" borderId="0" xfId="0" applyNumberFormat="1" applyFont="1" applyFill="1" applyBorder="1" applyAlignment="1">
      <alignment horizontal="center"/>
    </xf>
    <xf numFmtId="10" fontId="1" fillId="4" borderId="0" xfId="0" applyNumberFormat="1" applyFont="1" applyFill="1" applyBorder="1" applyAlignment="1">
      <alignment horizontal="center"/>
    </xf>
    <xf numFmtId="0" fontId="1" fillId="0" borderId="0" xfId="0" applyFont="1" applyBorder="1"/>
    <xf numFmtId="0" fontId="6" fillId="5" borderId="0" xfId="0" applyFont="1" applyFill="1" applyBorder="1" applyAlignment="1">
      <alignment horizontal="center"/>
    </xf>
    <xf numFmtId="0" fontId="6" fillId="5" borderId="0" xfId="0" applyFont="1" applyFill="1"/>
    <xf numFmtId="165" fontId="6" fillId="5" borderId="0" xfId="1" applyNumberFormat="1" applyFont="1" applyFill="1" applyAlignment="1"/>
    <xf numFmtId="10" fontId="1" fillId="3" borderId="0" xfId="2" applyNumberFormat="1" applyFont="1" applyFill="1" applyBorder="1" applyAlignment="1">
      <alignment horizontal="center"/>
    </xf>
    <xf numFmtId="10" fontId="1" fillId="4" borderId="0" xfId="2" applyNumberFormat="1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10" fontId="6" fillId="5" borderId="0" xfId="0" applyNumberFormat="1" applyFont="1" applyFill="1" applyAlignment="1">
      <alignment horizontal="center" vertical="center"/>
    </xf>
    <xf numFmtId="0" fontId="6" fillId="5" borderId="0" xfId="0" applyFont="1" applyFill="1" applyAlignment="1">
      <alignment horizont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278946</xdr:colOff>
      <xdr:row>3</xdr:row>
      <xdr:rowOff>34019</xdr:rowOff>
    </xdr:from>
    <xdr:ext cx="1272268" cy="26456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B734C052-29EA-42BF-B5B6-6DB907C2BC50}"/>
            </a:ext>
          </a:extLst>
        </xdr:cNvPr>
        <xdr:cNvSpPr txBox="1"/>
      </xdr:nvSpPr>
      <xdr:spPr>
        <a:xfrm>
          <a:off x="13001625" y="979715"/>
          <a:ext cx="1272268" cy="26456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100" b="1"/>
            <a:t>Soma 1 Voto</a:t>
          </a:r>
        </a:p>
      </xdr:txBody>
    </xdr:sp>
    <xdr:clientData/>
  </xdr:oneCellAnchor>
  <xdr:oneCellAnchor>
    <xdr:from>
      <xdr:col>12</xdr:col>
      <xdr:colOff>278945</xdr:colOff>
      <xdr:row>4</xdr:row>
      <xdr:rowOff>43543</xdr:rowOff>
    </xdr:from>
    <xdr:ext cx="1258661" cy="26456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A9D1726D-A1BD-474D-B95E-1E460ECB75A8}"/>
            </a:ext>
          </a:extLst>
        </xdr:cNvPr>
        <xdr:cNvSpPr txBox="1"/>
      </xdr:nvSpPr>
      <xdr:spPr>
        <a:xfrm>
          <a:off x="13001624" y="1281793"/>
          <a:ext cx="1258661" cy="26456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100" b="1"/>
            <a:t>Diminui</a:t>
          </a:r>
          <a:r>
            <a:rPr lang="pt-BR" sz="1100" b="1" baseline="0"/>
            <a:t> </a:t>
          </a:r>
          <a:r>
            <a:rPr lang="pt-BR" sz="1100" b="1"/>
            <a:t>1 Voto</a:t>
          </a:r>
        </a:p>
      </xdr:txBody>
    </xdr:sp>
    <xdr:clientData/>
  </xdr:oneCellAnchor>
  <xdr:twoCellAnchor editAs="oneCell">
    <xdr:from>
      <xdr:col>7</xdr:col>
      <xdr:colOff>469447</xdr:colOff>
      <xdr:row>13</xdr:row>
      <xdr:rowOff>258536</xdr:rowOff>
    </xdr:from>
    <xdr:to>
      <xdr:col>13</xdr:col>
      <xdr:colOff>480009</xdr:colOff>
      <xdr:row>17</xdr:row>
      <xdr:rowOff>219513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E669FA2-E71E-4C18-85B1-0CA724026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47465" y="4129768"/>
          <a:ext cx="4167544" cy="11311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530679</xdr:colOff>
      <xdr:row>13</xdr:row>
      <xdr:rowOff>244732</xdr:rowOff>
    </xdr:from>
    <xdr:to>
      <xdr:col>13</xdr:col>
      <xdr:colOff>541241</xdr:colOff>
      <xdr:row>17</xdr:row>
      <xdr:rowOff>205709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835C3F7-BD9D-4FB3-A3E1-6E2489A68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08697" y="3734964"/>
          <a:ext cx="4167544" cy="11311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0"/>
  <sheetViews>
    <sheetView showGridLines="0" showRowColHeaders="0" topLeftCell="A3" zoomScale="150" zoomScaleNormal="150" workbookViewId="0">
      <selection activeCell="I6" sqref="I6:J7"/>
    </sheetView>
  </sheetViews>
  <sheetFormatPr defaultColWidth="9.140625" defaultRowHeight="23.25" x14ac:dyDescent="0.35"/>
  <cols>
    <col min="1" max="1" width="9.140625" style="1"/>
    <col min="2" max="2" width="39.7109375" style="1" customWidth="1"/>
    <col min="3" max="7" width="17.7109375" style="1" customWidth="1"/>
    <col min="8" max="8" width="9.140625" style="1" customWidth="1"/>
    <col min="9" max="9" width="9.140625" style="1"/>
    <col min="10" max="10" width="12.85546875" style="1" customWidth="1"/>
    <col min="11" max="11" width="9.140625" style="1"/>
    <col min="12" max="12" width="12.7109375" style="1" bestFit="1" customWidth="1"/>
    <col min="13" max="16384" width="9.140625" style="1"/>
  </cols>
  <sheetData>
    <row r="2" spans="2:15" x14ac:dyDescent="0.35">
      <c r="C2" s="3"/>
      <c r="D2" s="2"/>
    </row>
    <row r="3" spans="2:15" ht="28.5" x14ac:dyDescent="0.45">
      <c r="B3" s="24" t="s">
        <v>1</v>
      </c>
      <c r="C3" s="23" t="s">
        <v>0</v>
      </c>
      <c r="D3" s="23"/>
      <c r="E3" s="23"/>
      <c r="F3" s="23"/>
      <c r="G3" s="23"/>
    </row>
    <row r="4" spans="2:15" x14ac:dyDescent="0.35">
      <c r="B4" s="24"/>
      <c r="C4" s="10" t="s">
        <v>15</v>
      </c>
      <c r="D4" s="10" t="s">
        <v>16</v>
      </c>
      <c r="E4" s="10" t="s">
        <v>14</v>
      </c>
      <c r="F4" s="10" t="s">
        <v>13</v>
      </c>
      <c r="G4" s="10" t="s">
        <v>17</v>
      </c>
      <c r="I4" s="25" t="s">
        <v>11</v>
      </c>
      <c r="J4" s="25"/>
      <c r="O4" s="6">
        <v>6</v>
      </c>
    </row>
    <row r="5" spans="2:15" x14ac:dyDescent="0.35">
      <c r="B5" s="24"/>
      <c r="C5" s="17"/>
      <c r="D5" s="17"/>
      <c r="E5" s="17"/>
      <c r="F5" s="17"/>
      <c r="G5" s="17"/>
      <c r="I5" s="25"/>
      <c r="J5" s="25"/>
      <c r="O5" s="6">
        <v>-6</v>
      </c>
    </row>
    <row r="6" spans="2:15" x14ac:dyDescent="0.35">
      <c r="B6" s="18" t="s">
        <v>2</v>
      </c>
      <c r="C6" s="11">
        <v>6.32</v>
      </c>
      <c r="D6" s="11">
        <v>7.25</v>
      </c>
      <c r="E6" s="11">
        <v>13.63</v>
      </c>
      <c r="F6" s="11">
        <v>14.96</v>
      </c>
      <c r="G6" s="11">
        <v>16.440000000000001</v>
      </c>
      <c r="H6" s="2"/>
      <c r="I6" s="26">
        <f>Planilha2!I6</f>
        <v>0.11749999999999999</v>
      </c>
      <c r="J6" s="25"/>
    </row>
    <row r="7" spans="2:15" x14ac:dyDescent="0.35">
      <c r="B7" s="18"/>
      <c r="C7" s="12"/>
      <c r="D7" s="12"/>
      <c r="E7" s="12"/>
      <c r="F7" s="12"/>
      <c r="G7" s="12"/>
      <c r="H7" s="2"/>
      <c r="I7" s="25"/>
      <c r="J7" s="25"/>
    </row>
    <row r="8" spans="2:15" x14ac:dyDescent="0.35">
      <c r="B8" s="18" t="s">
        <v>3</v>
      </c>
      <c r="C8" s="11">
        <v>1.08</v>
      </c>
      <c r="D8" s="11">
        <v>1.53</v>
      </c>
      <c r="E8" s="11">
        <v>0.97</v>
      </c>
      <c r="F8" s="11">
        <v>3.81</v>
      </c>
      <c r="G8" s="11">
        <v>2.27</v>
      </c>
      <c r="H8" s="2"/>
    </row>
    <row r="9" spans="2:15" x14ac:dyDescent="0.35">
      <c r="B9" s="18"/>
      <c r="C9" s="12"/>
      <c r="D9" s="12"/>
      <c r="E9" s="12"/>
      <c r="F9" s="12"/>
      <c r="G9" s="12"/>
      <c r="H9" s="2"/>
      <c r="I9" s="27" t="s">
        <v>8</v>
      </c>
      <c r="J9" s="27"/>
    </row>
    <row r="10" spans="2:15" x14ac:dyDescent="0.35">
      <c r="B10" s="18" t="s">
        <v>4</v>
      </c>
      <c r="C10" s="13">
        <v>0.14599999999999999</v>
      </c>
      <c r="D10" s="13">
        <v>-4.5999999999999999E-2</v>
      </c>
      <c r="E10" s="13">
        <v>7.2999999999999995E-2</v>
      </c>
      <c r="F10" s="13">
        <v>9.0999999999999998E-2</v>
      </c>
      <c r="G10" s="13">
        <v>0.14399999999999999</v>
      </c>
      <c r="H10" s="2"/>
      <c r="I10" s="19"/>
      <c r="J10" s="19"/>
      <c r="L10" s="6"/>
    </row>
    <row r="11" spans="2:15" x14ac:dyDescent="0.35">
      <c r="B11" s="18"/>
      <c r="C11" s="12"/>
      <c r="D11" s="12"/>
      <c r="E11" s="12"/>
      <c r="F11" s="12"/>
      <c r="G11" s="12"/>
      <c r="H11" s="2"/>
      <c r="I11" s="20">
        <f>L14</f>
        <v>10.315925209542231</v>
      </c>
      <c r="J11" s="20" t="s">
        <v>12</v>
      </c>
      <c r="L11" s="7">
        <f>I6</f>
        <v>0.11749999999999999</v>
      </c>
    </row>
    <row r="12" spans="2:15" x14ac:dyDescent="0.35">
      <c r="B12" s="18" t="s">
        <v>5</v>
      </c>
      <c r="C12" s="11">
        <v>0.32</v>
      </c>
      <c r="D12" s="11">
        <v>0.25</v>
      </c>
      <c r="E12" s="11">
        <v>0.94</v>
      </c>
      <c r="F12" s="11">
        <v>3.04</v>
      </c>
      <c r="G12" s="11">
        <v>3.12</v>
      </c>
      <c r="H12" s="2"/>
      <c r="I12" s="19"/>
      <c r="J12" s="19"/>
      <c r="L12" s="6">
        <f>L11*17.5%</f>
        <v>2.0562499999999997E-2</v>
      </c>
    </row>
    <row r="13" spans="2:15" x14ac:dyDescent="0.35">
      <c r="B13" s="18"/>
      <c r="C13" s="12"/>
      <c r="D13" s="12"/>
      <c r="E13" s="12"/>
      <c r="F13" s="12"/>
      <c r="G13" s="12"/>
      <c r="H13" s="2"/>
      <c r="L13" s="8">
        <f>L11-L12</f>
        <v>9.6937499999999996E-2</v>
      </c>
    </row>
    <row r="14" spans="2:15" x14ac:dyDescent="0.35">
      <c r="B14" s="18" t="s">
        <v>6</v>
      </c>
      <c r="C14" s="13">
        <v>6.2E-2</v>
      </c>
      <c r="D14" s="13">
        <v>5.5E-2</v>
      </c>
      <c r="E14" s="13">
        <v>4.7E-2</v>
      </c>
      <c r="F14" s="13">
        <v>7.9000000000000001E-2</v>
      </c>
      <c r="G14" s="13">
        <v>1.6E-2</v>
      </c>
      <c r="H14" s="2"/>
      <c r="L14" s="9">
        <f>100/(L13*100)</f>
        <v>10.315925209542231</v>
      </c>
    </row>
    <row r="15" spans="2:15" x14ac:dyDescent="0.35">
      <c r="B15" s="18"/>
      <c r="C15" s="15"/>
      <c r="D15" s="15"/>
      <c r="E15" s="15"/>
      <c r="F15" s="15"/>
      <c r="G15" s="15"/>
      <c r="H15" s="2"/>
      <c r="L15" s="6"/>
    </row>
    <row r="16" spans="2:15" x14ac:dyDescent="0.35">
      <c r="B16" s="18" t="s">
        <v>9</v>
      </c>
      <c r="C16" s="13">
        <v>0.17199999999999999</v>
      </c>
      <c r="D16" s="13">
        <v>0.21099999999999999</v>
      </c>
      <c r="E16" s="13">
        <v>7.0999999999999994E-2</v>
      </c>
      <c r="F16" s="21">
        <v>0.255</v>
      </c>
      <c r="G16" s="13">
        <v>0.13700000000000001</v>
      </c>
      <c r="H16" s="2"/>
      <c r="L16" s="6"/>
    </row>
    <row r="17" spans="2:7" x14ac:dyDescent="0.35">
      <c r="B17" s="18"/>
      <c r="C17" s="14"/>
      <c r="D17" s="14"/>
      <c r="E17" s="14"/>
      <c r="F17" s="14"/>
      <c r="G17" s="14"/>
    </row>
    <row r="18" spans="2:7" x14ac:dyDescent="0.35">
      <c r="B18" s="18" t="s">
        <v>10</v>
      </c>
      <c r="C18" s="16">
        <v>0.57099999999999995</v>
      </c>
      <c r="D18" s="16">
        <v>0.84599999999999997</v>
      </c>
      <c r="E18" s="16">
        <v>4.9000000000000002E-2</v>
      </c>
      <c r="F18" s="22">
        <v>0.19600000000000001</v>
      </c>
      <c r="G18" s="16">
        <v>4.5999999999999999E-2</v>
      </c>
    </row>
    <row r="19" spans="2:7" ht="24" thickBot="1" x14ac:dyDescent="0.4">
      <c r="C19" s="4"/>
      <c r="D19" s="4"/>
      <c r="E19" s="4"/>
      <c r="F19" s="4"/>
      <c r="G19" s="4"/>
    </row>
    <row r="20" spans="2:7" ht="24" thickBot="1" x14ac:dyDescent="0.4">
      <c r="B20" s="5" t="s">
        <v>7</v>
      </c>
      <c r="C20" s="5"/>
      <c r="D20" s="5"/>
      <c r="E20" s="5"/>
      <c r="F20" s="5"/>
      <c r="G20" s="5"/>
    </row>
  </sheetData>
  <mergeCells count="5">
    <mergeCell ref="C3:G3"/>
    <mergeCell ref="B3:B5"/>
    <mergeCell ref="I4:J5"/>
    <mergeCell ref="I6:J7"/>
    <mergeCell ref="I9:J9"/>
  </mergeCells>
  <conditionalFormatting sqref="C18:G18">
    <cfRule type="iconSet" priority="16">
      <iconSet>
        <cfvo type="percent" val="0"/>
        <cfvo type="percent" val="33"/>
        <cfvo type="percent" val="67"/>
      </iconSet>
    </cfRule>
  </conditionalFormatting>
  <conditionalFormatting sqref="C16:G16">
    <cfRule type="iconSet" priority="17">
      <iconSet>
        <cfvo type="percent" val="0"/>
        <cfvo type="percent" val="33"/>
        <cfvo type="percent" val="67"/>
      </iconSet>
    </cfRule>
  </conditionalFormatting>
  <conditionalFormatting sqref="C14:G14">
    <cfRule type="iconSet" priority="18">
      <iconSet>
        <cfvo type="percent" val="0"/>
        <cfvo type="percent" val="33"/>
        <cfvo type="percent" val="67"/>
      </iconSet>
    </cfRule>
  </conditionalFormatting>
  <conditionalFormatting sqref="C10:G10">
    <cfRule type="iconSet" priority="20">
      <iconSet>
        <cfvo type="percent" val="0"/>
        <cfvo type="percent" val="33"/>
        <cfvo type="percent" val="67"/>
      </iconSet>
    </cfRule>
  </conditionalFormatting>
  <conditionalFormatting sqref="O4">
    <cfRule type="iconSet" priority="3">
      <iconSet>
        <cfvo type="percent" val="0"/>
        <cfvo type="percent" val="33"/>
        <cfvo type="percent" val="67"/>
      </iconSet>
    </cfRule>
  </conditionalFormatting>
  <conditionalFormatting sqref="O5">
    <cfRule type="iconSet" priority="2">
      <iconSet>
        <cfvo type="percent" val="0"/>
        <cfvo type="percent" val="33"/>
        <cfvo type="percent" val="67"/>
      </iconSet>
    </cfRule>
  </conditionalFormatting>
  <conditionalFormatting sqref="O4:O5">
    <cfRule type="iconSet" priority="1">
      <iconSet>
        <cfvo type="percent" val="0"/>
        <cfvo type="percent" val="33"/>
        <cfvo type="percent" val="67"/>
      </iconSet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9" id="{008D5A3D-187D-4AF4-8578-07A72067D8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afficLights1" iconId="2"/>
              <x14:cfIcon iconSet="3TrafficLights1" iconId="1"/>
              <x14:cfIcon iconSet="3TrafficLights1" iconId="0"/>
            </x14:iconSet>
          </x14:cfRule>
          <xm:sqref>C12:G12</xm:sqref>
        </x14:conditionalFormatting>
        <x14:conditionalFormatting xmlns:xm="http://schemas.microsoft.com/office/excel/2006/main">
          <x14:cfRule type="iconSet" priority="4" id="{2D87BD07-7106-450D-B9EF-2AC5D88C4FA7}">
            <x14:iconSet custom="1">
              <x14:cfvo type="percent">
                <xm:f>0</xm:f>
              </x14:cfvo>
              <x14:cfvo type="num">
                <xm:f>1.2</xm:f>
              </x14:cfvo>
              <x14:cfvo type="num" gte="0">
                <xm:f>1.5</xm:f>
              </x14:cfvo>
              <x14:cfIcon iconSet="3TrafficLights1" iconId="2"/>
              <x14:cfIcon iconSet="3TrafficLights1" iconId="1"/>
              <x14:cfIcon iconSet="3TrafficLights1" iconId="0"/>
            </x14:iconSet>
          </x14:cfRule>
          <xm:sqref>C8:G8</xm:sqref>
        </x14:conditionalFormatting>
        <x14:conditionalFormatting xmlns:xm="http://schemas.microsoft.com/office/excel/2006/main">
          <x14:cfRule type="iconSet" priority="22" id="{737808A1-55A5-413F-B580-F92F94E5EFDF}">
            <x14:iconSet custom="1">
              <x14:cfvo type="percent">
                <xm:f>0</xm:f>
              </x14:cfvo>
              <x14:cfvo type="num">
                <xm:f>$I$11</xm:f>
              </x14:cfvo>
              <x14:cfvo type="num" gte="0">
                <xm:f>$I$11</xm:f>
              </x14:cfvo>
              <x14:cfIcon iconSet="3TrafficLights1" iconId="2"/>
              <x14:cfIcon iconSet="3TrafficLights1" iconId="1"/>
              <x14:cfIcon iconSet="3TrafficLights1" iconId="0"/>
            </x14:iconSet>
          </x14:cfRule>
          <xm:sqref>C6:G6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BF216-5887-45A3-AC98-7FC6CD372AAC}">
  <dimension ref="B1:L20"/>
  <sheetViews>
    <sheetView showGridLines="0" showRowColHeaders="0" tabSelected="1" zoomScale="140" zoomScaleNormal="140" workbookViewId="0">
      <selection activeCell="I8" sqref="I8"/>
    </sheetView>
  </sheetViews>
  <sheetFormatPr defaultColWidth="9.140625" defaultRowHeight="23.25" x14ac:dyDescent="0.35"/>
  <cols>
    <col min="1" max="1" width="9.140625" style="1"/>
    <col min="2" max="2" width="39.7109375" style="1" customWidth="1"/>
    <col min="3" max="7" width="17.7109375" style="1" customWidth="1"/>
    <col min="8" max="9" width="9.140625" style="1"/>
    <col min="10" max="10" width="12.85546875" style="1" customWidth="1"/>
    <col min="11" max="11" width="9.140625" style="1"/>
    <col min="12" max="12" width="12.7109375" style="1" bestFit="1" customWidth="1"/>
    <col min="13" max="16384" width="9.140625" style="1"/>
  </cols>
  <sheetData>
    <row r="1" spans="2:12" ht="8.25" customHeight="1" x14ac:dyDescent="0.35"/>
    <row r="2" spans="2:12" ht="8.25" customHeight="1" x14ac:dyDescent="0.35">
      <c r="C2" s="3"/>
      <c r="D2" s="2"/>
    </row>
    <row r="3" spans="2:12" ht="28.5" x14ac:dyDescent="0.45">
      <c r="B3" s="24" t="s">
        <v>1</v>
      </c>
      <c r="C3" s="23" t="s">
        <v>0</v>
      </c>
      <c r="D3" s="23"/>
      <c r="E3" s="23"/>
      <c r="F3" s="23"/>
      <c r="G3" s="23"/>
    </row>
    <row r="4" spans="2:12" x14ac:dyDescent="0.35">
      <c r="B4" s="24"/>
      <c r="C4" s="10" t="s">
        <v>15</v>
      </c>
      <c r="D4" s="10" t="s">
        <v>16</v>
      </c>
      <c r="E4" s="10" t="s">
        <v>14</v>
      </c>
      <c r="F4" s="10" t="s">
        <v>13</v>
      </c>
      <c r="G4" s="10" t="s">
        <v>17</v>
      </c>
      <c r="I4" s="25" t="s">
        <v>11</v>
      </c>
      <c r="J4" s="25"/>
    </row>
    <row r="5" spans="2:12" x14ac:dyDescent="0.35">
      <c r="B5" s="24"/>
      <c r="C5" s="17"/>
      <c r="D5" s="17"/>
      <c r="E5" s="17"/>
      <c r="F5" s="17"/>
      <c r="G5" s="17"/>
      <c r="I5" s="25"/>
      <c r="J5" s="25"/>
    </row>
    <row r="6" spans="2:12" x14ac:dyDescent="0.35">
      <c r="B6" s="18" t="s">
        <v>2</v>
      </c>
      <c r="C6" s="11"/>
      <c r="D6" s="11"/>
      <c r="E6" s="11"/>
      <c r="F6" s="11"/>
      <c r="G6" s="11"/>
      <c r="H6" s="2"/>
      <c r="I6" s="26">
        <v>0.11749999999999999</v>
      </c>
      <c r="J6" s="25"/>
    </row>
    <row r="7" spans="2:12" x14ac:dyDescent="0.35">
      <c r="B7" s="18"/>
      <c r="C7" s="12"/>
      <c r="D7" s="12"/>
      <c r="E7" s="12"/>
      <c r="F7" s="12"/>
      <c r="G7" s="12"/>
      <c r="H7" s="2"/>
      <c r="I7" s="25"/>
      <c r="J7" s="25"/>
    </row>
    <row r="8" spans="2:12" x14ac:dyDescent="0.35">
      <c r="B8" s="18" t="s">
        <v>18</v>
      </c>
      <c r="C8" s="11"/>
      <c r="D8" s="11"/>
      <c r="E8" s="11"/>
      <c r="F8" s="11"/>
      <c r="G8" s="11"/>
      <c r="H8" s="2"/>
    </row>
    <row r="9" spans="2:12" x14ac:dyDescent="0.35">
      <c r="B9" s="18"/>
      <c r="C9" s="12"/>
      <c r="D9" s="12"/>
      <c r="E9" s="12"/>
      <c r="F9" s="12"/>
      <c r="G9" s="12"/>
      <c r="H9" s="2"/>
      <c r="I9" s="27" t="s">
        <v>8</v>
      </c>
      <c r="J9" s="27"/>
    </row>
    <row r="10" spans="2:12" x14ac:dyDescent="0.35">
      <c r="B10" s="18" t="s">
        <v>4</v>
      </c>
      <c r="C10" s="13"/>
      <c r="D10" s="13"/>
      <c r="E10" s="13"/>
      <c r="F10" s="13"/>
      <c r="G10" s="13"/>
      <c r="H10" s="2"/>
      <c r="I10" s="19"/>
      <c r="J10" s="19"/>
      <c r="L10" s="6"/>
    </row>
    <row r="11" spans="2:12" x14ac:dyDescent="0.35">
      <c r="B11" s="18"/>
      <c r="C11" s="12"/>
      <c r="D11" s="12"/>
      <c r="E11" s="12"/>
      <c r="F11" s="12"/>
      <c r="G11" s="12"/>
      <c r="H11" s="2"/>
      <c r="I11" s="20">
        <f>L14</f>
        <v>10.315925209542231</v>
      </c>
      <c r="J11" s="20" t="s">
        <v>12</v>
      </c>
      <c r="L11" s="7">
        <f>I6</f>
        <v>0.11749999999999999</v>
      </c>
    </row>
    <row r="12" spans="2:12" x14ac:dyDescent="0.35">
      <c r="B12" s="18" t="s">
        <v>5</v>
      </c>
      <c r="C12" s="11"/>
      <c r="D12" s="11"/>
      <c r="E12" s="11"/>
      <c r="F12" s="11"/>
      <c r="G12" s="11"/>
      <c r="H12" s="2"/>
      <c r="I12" s="19"/>
      <c r="J12" s="19"/>
      <c r="L12" s="6">
        <f>L11*17.5%</f>
        <v>2.0562499999999997E-2</v>
      </c>
    </row>
    <row r="13" spans="2:12" x14ac:dyDescent="0.35">
      <c r="B13" s="18"/>
      <c r="C13" s="12"/>
      <c r="D13" s="12"/>
      <c r="E13" s="12"/>
      <c r="F13" s="12"/>
      <c r="G13" s="12"/>
      <c r="H13" s="2"/>
      <c r="L13" s="8">
        <f>L11-L12</f>
        <v>9.6937499999999996E-2</v>
      </c>
    </row>
    <row r="14" spans="2:12" x14ac:dyDescent="0.35">
      <c r="B14" s="18" t="s">
        <v>6</v>
      </c>
      <c r="C14" s="13"/>
      <c r="D14" s="13"/>
      <c r="E14" s="13"/>
      <c r="F14" s="13"/>
      <c r="G14" s="13"/>
      <c r="H14" s="2"/>
      <c r="L14" s="9">
        <f>100/(L13*100)</f>
        <v>10.315925209542231</v>
      </c>
    </row>
    <row r="15" spans="2:12" x14ac:dyDescent="0.35">
      <c r="B15" s="18"/>
      <c r="C15" s="15"/>
      <c r="D15" s="15"/>
      <c r="E15" s="15"/>
      <c r="F15" s="15"/>
      <c r="G15" s="15"/>
      <c r="H15" s="2"/>
      <c r="L15" s="6"/>
    </row>
    <row r="16" spans="2:12" x14ac:dyDescent="0.35">
      <c r="B16" s="18" t="s">
        <v>9</v>
      </c>
      <c r="C16" s="13"/>
      <c r="D16" s="13"/>
      <c r="E16" s="13"/>
      <c r="F16" s="21"/>
      <c r="G16" s="13"/>
      <c r="H16" s="2"/>
      <c r="L16" s="6"/>
    </row>
    <row r="17" spans="2:7" x14ac:dyDescent="0.35">
      <c r="B17" s="18"/>
      <c r="C17" s="14"/>
      <c r="D17" s="14"/>
      <c r="E17" s="14"/>
      <c r="F17" s="14"/>
      <c r="G17" s="14"/>
    </row>
    <row r="18" spans="2:7" x14ac:dyDescent="0.35">
      <c r="B18" s="18" t="s">
        <v>10</v>
      </c>
      <c r="C18" s="16"/>
      <c r="D18" s="16"/>
      <c r="E18" s="16"/>
      <c r="F18" s="22"/>
      <c r="G18" s="16"/>
    </row>
    <row r="19" spans="2:7" ht="24" thickBot="1" x14ac:dyDescent="0.4">
      <c r="C19" s="4"/>
      <c r="D19" s="4"/>
      <c r="E19" s="4"/>
      <c r="F19" s="4"/>
      <c r="G19" s="4"/>
    </row>
    <row r="20" spans="2:7" ht="24" thickBot="1" x14ac:dyDescent="0.4">
      <c r="B20" s="5" t="s">
        <v>7</v>
      </c>
      <c r="C20" s="5"/>
      <c r="D20" s="5"/>
      <c r="E20" s="5"/>
      <c r="F20" s="5"/>
      <c r="G20" s="5"/>
    </row>
  </sheetData>
  <mergeCells count="5">
    <mergeCell ref="B3:B5"/>
    <mergeCell ref="C3:G3"/>
    <mergeCell ref="I4:J5"/>
    <mergeCell ref="I6:J7"/>
    <mergeCell ref="I9:J9"/>
  </mergeCells>
  <conditionalFormatting sqref="C18:G18">
    <cfRule type="iconSet" priority="2">
      <iconSet>
        <cfvo type="percent" val="0"/>
        <cfvo type="percent" val="33"/>
        <cfvo type="percent" val="67"/>
      </iconSet>
    </cfRule>
  </conditionalFormatting>
  <conditionalFormatting sqref="C16:G16">
    <cfRule type="iconSet" priority="3">
      <iconSet>
        <cfvo type="percent" val="0"/>
        <cfvo type="percent" val="33"/>
        <cfvo type="percent" val="67"/>
      </iconSet>
    </cfRule>
  </conditionalFormatting>
  <conditionalFormatting sqref="C14:G14">
    <cfRule type="iconSet" priority="4">
      <iconSet>
        <cfvo type="percent" val="0"/>
        <cfvo type="percent" val="33"/>
        <cfvo type="percent" val="67"/>
      </iconSet>
    </cfRule>
  </conditionalFormatting>
  <conditionalFormatting sqref="C10:G10">
    <cfRule type="iconSet" priority="6">
      <iconSet>
        <cfvo type="percent" val="0"/>
        <cfvo type="percent" val="33"/>
        <cfvo type="percent" val="67"/>
      </iconSet>
    </cfRule>
  </conditionalFormatting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D35526D3-A3BF-4376-85C3-29D575F73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afficLights1" iconId="2"/>
              <x14:cfIcon iconSet="3TrafficLights1" iconId="1"/>
              <x14:cfIcon iconSet="3TrafficLights1" iconId="0"/>
            </x14:iconSet>
          </x14:cfRule>
          <xm:sqref>C12:G12</xm:sqref>
        </x14:conditionalFormatting>
        <x14:conditionalFormatting xmlns:xm="http://schemas.microsoft.com/office/excel/2006/main">
          <x14:cfRule type="iconSet" priority="1" id="{2FC41933-77EE-49DC-AA57-938E2F7709E5}">
            <x14:iconSet custom="1">
              <x14:cfvo type="percent">
                <xm:f>0</xm:f>
              </x14:cfvo>
              <x14:cfvo type="num">
                <xm:f>1.2</xm:f>
              </x14:cfvo>
              <x14:cfvo type="num" gte="0">
                <xm:f>1.3</xm:f>
              </x14:cfvo>
              <x14:cfIcon iconSet="3TrafficLights1" iconId="2"/>
              <x14:cfIcon iconSet="3TrafficLights1" iconId="1"/>
              <x14:cfIcon iconSet="3TrafficLights1" iconId="0"/>
            </x14:iconSet>
          </x14:cfRule>
          <xm:sqref>C8:G8</xm:sqref>
        </x14:conditionalFormatting>
        <x14:conditionalFormatting xmlns:xm="http://schemas.microsoft.com/office/excel/2006/main">
          <x14:cfRule type="iconSet" priority="7" id="{0244B1A0-1D59-4D8F-B3D4-360D277C83D4}">
            <x14:iconSet custom="1">
              <x14:cfvo type="percent">
                <xm:f>0</xm:f>
              </x14:cfvo>
              <x14:cfvo type="num">
                <xm:f>$I$11</xm:f>
              </x14:cfvo>
              <x14:cfvo type="num" gte="0">
                <xm:f>$I$11</xm:f>
              </x14:cfvo>
              <x14:cfIcon iconSet="3TrafficLights1" iconId="2"/>
              <x14:cfIcon iconSet="3TrafficLights1" iconId="1"/>
              <x14:cfIcon iconSet="3TrafficLights1" iconId="0"/>
            </x14:iconSet>
          </x14:cfRule>
          <xm:sqref>C6:G6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NOTEBOOK</cp:lastModifiedBy>
  <dcterms:created xsi:type="dcterms:W3CDTF">2019-08-22T15:51:43Z</dcterms:created>
  <dcterms:modified xsi:type="dcterms:W3CDTF">2022-04-28T21:52:41Z</dcterms:modified>
</cp:coreProperties>
</file>