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dropbox\Dropbox\VBI\Cursos\1.1 - Curso Vivendo Investimentos 3D\PLANILHAS\"/>
    </mc:Choice>
  </mc:AlternateContent>
  <xr:revisionPtr revIDLastSave="0" documentId="13_ncr:1_{8BB45654-C57F-4EB3-94ED-F523107E3950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RENDA DESEJ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B18" i="1" s="1"/>
  <c r="C9" i="1"/>
  <c r="C11" i="1" l="1"/>
  <c r="C12" i="1" s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E18" i="1" l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E19" i="1" l="1"/>
  <c r="D18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E20" i="1" l="1"/>
  <c r="D19" i="1"/>
  <c r="E21" i="1" l="1"/>
  <c r="D20" i="1"/>
  <c r="E22" i="1" l="1"/>
  <c r="D21" i="1"/>
  <c r="E23" i="1" l="1"/>
  <c r="D22" i="1"/>
  <c r="E24" i="1" l="1"/>
  <c r="D23" i="1"/>
  <c r="E25" i="1" l="1"/>
  <c r="D24" i="1"/>
  <c r="E26" i="1" l="1"/>
  <c r="D25" i="1"/>
  <c r="E27" i="1" l="1"/>
  <c r="D26" i="1"/>
  <c r="E28" i="1" l="1"/>
  <c r="D27" i="1"/>
  <c r="E29" i="1" l="1"/>
  <c r="D28" i="1"/>
  <c r="E30" i="1" l="1"/>
  <c r="D29" i="1"/>
  <c r="E31" i="1" l="1"/>
  <c r="D30" i="1"/>
  <c r="E32" i="1" l="1"/>
  <c r="D31" i="1"/>
  <c r="E33" i="1" l="1"/>
  <c r="D32" i="1"/>
  <c r="E34" i="1" l="1"/>
  <c r="D33" i="1"/>
  <c r="E35" i="1" l="1"/>
  <c r="D34" i="1"/>
  <c r="E36" i="1" l="1"/>
  <c r="D35" i="1"/>
  <c r="E37" i="1" l="1"/>
  <c r="D36" i="1"/>
  <c r="E38" i="1" l="1"/>
  <c r="D37" i="1"/>
  <c r="E39" i="1" l="1"/>
  <c r="D38" i="1"/>
  <c r="E40" i="1" l="1"/>
  <c r="D39" i="1"/>
  <c r="E41" i="1" l="1"/>
  <c r="D40" i="1"/>
  <c r="E42" i="1" l="1"/>
  <c r="D41" i="1"/>
  <c r="E43" i="1" l="1"/>
  <c r="D42" i="1"/>
  <c r="E44" i="1" l="1"/>
  <c r="D43" i="1"/>
  <c r="E45" i="1" l="1"/>
  <c r="D44" i="1"/>
  <c r="E46" i="1" l="1"/>
  <c r="D45" i="1"/>
  <c r="E47" i="1" l="1"/>
  <c r="D46" i="1"/>
  <c r="E48" i="1" l="1"/>
  <c r="D47" i="1"/>
  <c r="E49" i="1" l="1"/>
  <c r="D48" i="1"/>
  <c r="E50" i="1" l="1"/>
  <c r="D49" i="1"/>
  <c r="E51" i="1" l="1"/>
  <c r="D50" i="1"/>
  <c r="E52" i="1" l="1"/>
  <c r="D51" i="1"/>
  <c r="E53" i="1" l="1"/>
  <c r="D52" i="1"/>
  <c r="E54" i="1" l="1"/>
  <c r="D53" i="1"/>
  <c r="E55" i="1" l="1"/>
  <c r="D54" i="1"/>
  <c r="E56" i="1" l="1"/>
  <c r="D55" i="1"/>
  <c r="E57" i="1" l="1"/>
  <c r="D56" i="1"/>
  <c r="E58" i="1" l="1"/>
  <c r="D57" i="1"/>
  <c r="E59" i="1" l="1"/>
  <c r="D58" i="1"/>
  <c r="E60" i="1" l="1"/>
  <c r="D59" i="1"/>
  <c r="E61" i="1" l="1"/>
  <c r="D60" i="1"/>
  <c r="E62" i="1" l="1"/>
  <c r="D61" i="1"/>
  <c r="E63" i="1" l="1"/>
  <c r="D62" i="1"/>
  <c r="E64" i="1" l="1"/>
  <c r="D63" i="1"/>
  <c r="E65" i="1" l="1"/>
  <c r="D64" i="1"/>
  <c r="E66" i="1" l="1"/>
  <c r="D65" i="1"/>
  <c r="E67" i="1" l="1"/>
  <c r="D67" i="1" s="1"/>
  <c r="D66" i="1"/>
</calcChain>
</file>

<file path=xl/sharedStrings.xml><?xml version="1.0" encoding="utf-8"?>
<sst xmlns="http://schemas.openxmlformats.org/spreadsheetml/2006/main" count="14" uniqueCount="14">
  <si>
    <t>em anos</t>
  </si>
  <si>
    <t>Rentabilidade Média:</t>
  </si>
  <si>
    <t>Data</t>
  </si>
  <si>
    <t>Ano</t>
  </si>
  <si>
    <t>Rentabilidade Real Média:</t>
  </si>
  <si>
    <t>Evolução da Carteira Bruta</t>
  </si>
  <si>
    <t>Evolução da Carteira Real</t>
  </si>
  <si>
    <t>Renda Desejada:</t>
  </si>
  <si>
    <t>Ano1</t>
  </si>
  <si>
    <t>Investimentos atuais:</t>
  </si>
  <si>
    <t>Independência financeira:</t>
  </si>
  <si>
    <t>Tempo para conquistá-la:</t>
  </si>
  <si>
    <t>Inflação médio (projeção 10a):</t>
  </si>
  <si>
    <t>Capacidade de Investimento: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</si>
</sst>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2" applyNumberFormat="1" applyFont="1"/>
    <xf numFmtId="16" fontId="0" fillId="0" borderId="0" xfId="0" applyNumberFormat="1"/>
    <xf numFmtId="0" fontId="0" fillId="0" borderId="0" xfId="0" applyFont="1"/>
    <xf numFmtId="14" fontId="0" fillId="0" borderId="0" xfId="0" applyNumberFormat="1" applyFont="1"/>
    <xf numFmtId="43" fontId="0" fillId="0" borderId="0" xfId="0" applyNumberFormat="1" applyFont="1"/>
    <xf numFmtId="0" fontId="0" fillId="0" borderId="0" xfId="0" applyFont="1" applyAlignment="1">
      <alignment horizontal="center"/>
    </xf>
    <xf numFmtId="10" fontId="0" fillId="3" borderId="0" xfId="2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" fontId="2" fillId="2" borderId="0" xfId="1" applyNumberFormat="1" applyFont="1" applyFill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Evolução de Patrimônio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R$/Ano</a:t>
            </a:r>
          </a:p>
        </c:rich>
      </c:tx>
      <c:layout>
        <c:manualLayout>
          <c:xMode val="edge"/>
          <c:yMode val="edge"/>
          <c:x val="0.3999760274101687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'RENDA DESEJADA'!$B$16</c:f>
              <c:strCache>
                <c:ptCount val="1"/>
                <c:pt idx="0">
                  <c:v>Evolução da Carteira Bruta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'RENDA DESEJADA'!$E$17:$E$67</c:f>
              <c:numCache>
                <c:formatCode>General</c:formatCode>
                <c:ptCount val="1"/>
                <c:pt idx="0">
                  <c:v>50</c:v>
                </c:pt>
              </c:numCache>
            </c:numRef>
          </c:cat>
          <c:val>
            <c:numRef>
              <c:f>'RENDA DESEJADA'!$B$17:$B$47</c:f>
            </c:numRef>
          </c:val>
          <c:smooth val="0"/>
          <c:extLst>
            <c:ext xmlns:c16="http://schemas.microsoft.com/office/drawing/2014/chart" uri="{C3380CC4-5D6E-409C-BE32-E72D297353CC}">
              <c16:uniqueId val="{00000000-AEF1-4CEB-8A81-1018DA0185E7}"/>
            </c:ext>
          </c:extLst>
        </c:ser>
        <c:ser>
          <c:idx val="1"/>
          <c:order val="1"/>
          <c:tx>
            <c:strRef>
              <c:f>'RENDA DESEJADA'!$C$16</c:f>
              <c:strCache>
                <c:ptCount val="1"/>
                <c:pt idx="0">
                  <c:v>Evolução da Carteira Real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'RENDA DESEJADA'!$E$17:$E$67</c:f>
              <c:numCache>
                <c:formatCode>General</c:formatCode>
                <c:ptCount val="1"/>
                <c:pt idx="0">
                  <c:v>50</c:v>
                </c:pt>
              </c:numCache>
            </c:numRef>
          </c:cat>
          <c:val>
            <c:numRef>
              <c:f>'RENDA DESEJADA'!$C$17:$C$47</c:f>
            </c:numRef>
          </c:val>
          <c:smooth val="0"/>
          <c:extLst>
            <c:ext xmlns:c16="http://schemas.microsoft.com/office/drawing/2014/chart" uri="{C3380CC4-5D6E-409C-BE32-E72D297353CC}">
              <c16:uniqueId val="{00000000-2FA8-41D0-9E7F-96E80B1A3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587664"/>
        <c:axId val="1524584400"/>
      </c:lineChart>
      <c:catAx>
        <c:axId val="152458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4584400"/>
        <c:crosses val="autoZero"/>
        <c:auto val="1"/>
        <c:lblAlgn val="ctr"/>
        <c:lblOffset val="100"/>
        <c:noMultiLvlLbl val="0"/>
      </c:catAx>
      <c:valAx>
        <c:axId val="152458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458766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15</xdr:row>
      <xdr:rowOff>98425</xdr:rowOff>
    </xdr:from>
    <xdr:to>
      <xdr:col>22</xdr:col>
      <xdr:colOff>355600</xdr:colOff>
      <xdr:row>31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55AF46-FBF8-4D00-8784-F546832F9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480476</xdr:colOff>
      <xdr:row>0</xdr:row>
      <xdr:rowOff>150145</xdr:rowOff>
    </xdr:from>
    <xdr:to>
      <xdr:col>3</xdr:col>
      <xdr:colOff>1394876</xdr:colOff>
      <xdr:row>2</xdr:row>
      <xdr:rowOff>17339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64E324-A7F8-4236-94B6-645A3CCC8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423" y="150145"/>
          <a:ext cx="914400" cy="248194"/>
        </a:xfrm>
        <a:prstGeom prst="rect">
          <a:avLst/>
        </a:prstGeom>
      </xdr:spPr>
    </xdr:pic>
    <xdr:clientData/>
  </xdr:twoCellAnchor>
  <xdr:twoCellAnchor editAs="oneCell">
    <xdr:from>
      <xdr:col>3</xdr:col>
      <xdr:colOff>724902</xdr:colOff>
      <xdr:row>4</xdr:row>
      <xdr:rowOff>177966</xdr:rowOff>
    </xdr:from>
    <xdr:to>
      <xdr:col>3</xdr:col>
      <xdr:colOff>1443789</xdr:colOff>
      <xdr:row>8</xdr:row>
      <xdr:rowOff>158975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8B18048-FCCD-4CCC-8D09-FA14C4A0D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 flipH="1">
          <a:off x="4514849" y="939966"/>
          <a:ext cx="718887" cy="7430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7"/>
  <sheetViews>
    <sheetView showGridLines="0" showRowColHeaders="0" tabSelected="1" zoomScale="380" zoomScaleNormal="380" workbookViewId="0">
      <selection activeCell="C8" sqref="C8"/>
    </sheetView>
  </sheetViews>
  <sheetFormatPr defaultRowHeight="15" x14ac:dyDescent="0.25"/>
  <cols>
    <col min="1" max="1" width="2.140625" style="3" customWidth="1"/>
    <col min="2" max="2" width="31.140625" style="3" bestFit="1" customWidth="1"/>
    <col min="3" max="3" width="23.5703125" style="3" bestFit="1" customWidth="1"/>
    <col min="4" max="4" width="23.5703125" style="3" customWidth="1"/>
    <col min="5" max="5" width="7.85546875" style="3" bestFit="1" customWidth="1"/>
  </cols>
  <sheetData>
    <row r="2" spans="1:8" x14ac:dyDescent="0.25">
      <c r="B2" s="3" t="s">
        <v>9</v>
      </c>
      <c r="C2" s="9">
        <v>10000</v>
      </c>
      <c r="H2" s="2"/>
    </row>
    <row r="3" spans="1:8" x14ac:dyDescent="0.25">
      <c r="B3" s="3" t="s">
        <v>13</v>
      </c>
      <c r="C3" s="9">
        <v>1000</v>
      </c>
    </row>
    <row r="5" spans="1:8" x14ac:dyDescent="0.25">
      <c r="B5" s="3" t="s">
        <v>7</v>
      </c>
      <c r="C5" s="9">
        <v>5000</v>
      </c>
    </row>
    <row r="6" spans="1:8" x14ac:dyDescent="0.25">
      <c r="C6" s="6"/>
    </row>
    <row r="7" spans="1:8" x14ac:dyDescent="0.25">
      <c r="B7" s="3" t="s">
        <v>1</v>
      </c>
      <c r="C7" s="7">
        <v>1.23E-2</v>
      </c>
      <c r="F7" s="3"/>
      <c r="G7" s="3"/>
    </row>
    <row r="8" spans="1:8" x14ac:dyDescent="0.25">
      <c r="B8" s="3" t="s">
        <v>12</v>
      </c>
      <c r="C8" s="8">
        <v>3.2000000000000001E-2</v>
      </c>
    </row>
    <row r="9" spans="1:8" x14ac:dyDescent="0.25">
      <c r="B9" s="3" t="s">
        <v>4</v>
      </c>
      <c r="C9" s="8">
        <f>((1+C7)/(1+((1+C8)^(1/12)-1)))-1</f>
        <v>9.6463092899927716E-3</v>
      </c>
    </row>
    <row r="10" spans="1:8" x14ac:dyDescent="0.25">
      <c r="C10" s="6"/>
    </row>
    <row r="11" spans="1:8" x14ac:dyDescent="0.25">
      <c r="B11" s="3" t="s">
        <v>10</v>
      </c>
      <c r="C11" s="10">
        <f>C5/C9</f>
        <v>518332.95509061444</v>
      </c>
    </row>
    <row r="12" spans="1:8" ht="18.75" x14ac:dyDescent="0.25">
      <c r="B12" s="3" t="s">
        <v>11</v>
      </c>
      <c r="C12" s="11">
        <f>IF((C7)=0,"",IF((C9)&lt;0,"NUNCA",IFERROR(ROUND(NPER(C9,C3,C2,-C11)/12,1),0)))</f>
        <v>14.8</v>
      </c>
      <c r="D12" s="3" t="s">
        <v>0</v>
      </c>
    </row>
    <row r="13" spans="1:8" x14ac:dyDescent="0.25">
      <c r="D13" s="1"/>
    </row>
    <row r="14" spans="1:8" x14ac:dyDescent="0.25">
      <c r="C14" s="1"/>
      <c r="D14" s="1"/>
    </row>
    <row r="16" spans="1:8" hidden="1" x14ac:dyDescent="0.25">
      <c r="A16" s="3" t="s">
        <v>2</v>
      </c>
      <c r="B16" s="3" t="s">
        <v>5</v>
      </c>
      <c r="C16" s="3" t="s">
        <v>6</v>
      </c>
      <c r="D16" s="3" t="s">
        <v>8</v>
      </c>
      <c r="E16" s="3" t="s">
        <v>3</v>
      </c>
    </row>
    <row r="17" spans="1:5" hidden="1" x14ac:dyDescent="0.25">
      <c r="A17" s="4">
        <f ca="1">TODAY()-DAY(TODAY())+1</f>
        <v>44682</v>
      </c>
      <c r="B17" s="5">
        <f>$C$2</f>
        <v>10000</v>
      </c>
      <c r="C17" s="5">
        <f>$C$2</f>
        <v>10000</v>
      </c>
      <c r="D17" s="5">
        <f t="shared" ref="D17:D48" si="0">E17</f>
        <v>0</v>
      </c>
      <c r="E17" s="3">
        <v>0</v>
      </c>
    </row>
    <row r="18" spans="1:5" hidden="1" x14ac:dyDescent="0.25">
      <c r="A18" s="4">
        <f ca="1">EDATE(A17,12)</f>
        <v>45047</v>
      </c>
      <c r="B18" s="5">
        <f t="shared" ref="B18:B49" si="1">-FV($C$7,12,$C$3,B17)</f>
        <v>24426.084188230823</v>
      </c>
      <c r="C18" s="5">
        <f t="shared" ref="C18:C49" si="2">-FV($C$9,12,$C$3,C17)</f>
        <v>23878.568156997033</v>
      </c>
      <c r="D18" s="5">
        <f t="shared" si="0"/>
        <v>1</v>
      </c>
      <c r="E18" s="3">
        <f>E17+1</f>
        <v>1</v>
      </c>
    </row>
    <row r="19" spans="1:5" hidden="1" x14ac:dyDescent="0.25">
      <c r="A19" s="4">
        <f t="shared" ref="A19:A67" ca="1" si="3">EDATE(A18,12)</f>
        <v>45413</v>
      </c>
      <c r="B19" s="5">
        <f t="shared" si="1"/>
        <v>41131.577487390285</v>
      </c>
      <c r="C19" s="5">
        <f t="shared" si="2"/>
        <v>39451.694515864496</v>
      </c>
      <c r="D19" s="5">
        <f t="shared" si="0"/>
        <v>2</v>
      </c>
      <c r="E19" s="3">
        <f t="shared" ref="E19:E67" si="4">E18+1</f>
        <v>2</v>
      </c>
    </row>
    <row r="20" spans="1:5" hidden="1" x14ac:dyDescent="0.25">
      <c r="A20" s="4">
        <f t="shared" ca="1" si="3"/>
        <v>45778</v>
      </c>
      <c r="B20" s="5">
        <f t="shared" si="1"/>
        <v>60476.640411391316</v>
      </c>
      <c r="C20" s="5">
        <f t="shared" si="2"/>
        <v>56926.282805217845</v>
      </c>
      <c r="D20" s="5">
        <f t="shared" si="0"/>
        <v>3</v>
      </c>
      <c r="E20" s="3">
        <f t="shared" si="4"/>
        <v>3</v>
      </c>
    </row>
    <row r="21" spans="1:5" hidden="1" x14ac:dyDescent="0.25">
      <c r="A21" s="4">
        <f t="shared" ca="1" si="3"/>
        <v>46143</v>
      </c>
      <c r="B21" s="5">
        <f t="shared" si="1"/>
        <v>82878.341027582574</v>
      </c>
      <c r="C21" s="5">
        <f t="shared" si="2"/>
        <v>76534.499475760051</v>
      </c>
      <c r="D21" s="5">
        <f t="shared" si="0"/>
        <v>4</v>
      </c>
      <c r="E21" s="3">
        <f t="shared" si="4"/>
        <v>4</v>
      </c>
    </row>
    <row r="22" spans="1:5" hidden="1" x14ac:dyDescent="0.25">
      <c r="A22" s="4">
        <f t="shared" ca="1" si="3"/>
        <v>46508</v>
      </c>
      <c r="B22" s="5">
        <f t="shared" si="1"/>
        <v>108819.64669657813</v>
      </c>
      <c r="C22" s="5">
        <f t="shared" si="2"/>
        <v>98536.858251398866</v>
      </c>
      <c r="D22" s="5">
        <f t="shared" si="0"/>
        <v>5</v>
      </c>
      <c r="E22" s="3">
        <f t="shared" si="4"/>
        <v>5</v>
      </c>
    </row>
    <row r="23" spans="1:5" hidden="1" x14ac:dyDescent="0.25">
      <c r="A23" s="4">
        <f t="shared" ca="1" si="3"/>
        <v>46874</v>
      </c>
      <c r="B23" s="5">
        <f t="shared" si="1"/>
        <v>138859.83656171151</v>
      </c>
      <c r="C23" s="5">
        <f t="shared" si="2"/>
        <v>123225.68130072844</v>
      </c>
      <c r="D23" s="5">
        <f t="shared" si="0"/>
        <v>6</v>
      </c>
      <c r="E23" s="3">
        <f t="shared" si="4"/>
        <v>6</v>
      </c>
    </row>
    <row r="24" spans="1:5" hidden="1" x14ac:dyDescent="0.25">
      <c r="A24" s="4">
        <f t="shared" ca="1" si="3"/>
        <v>47239</v>
      </c>
      <c r="B24" s="5">
        <f t="shared" si="1"/>
        <v>173646.55927520257</v>
      </c>
      <c r="C24" s="5">
        <f t="shared" si="2"/>
        <v>150928.98301381533</v>
      </c>
      <c r="D24" s="5">
        <f t="shared" si="0"/>
        <v>7</v>
      </c>
      <c r="E24" s="3">
        <f t="shared" si="4"/>
        <v>7</v>
      </c>
    </row>
    <row r="25" spans="1:5" hidden="1" x14ac:dyDescent="0.25">
      <c r="A25" s="4">
        <f t="shared" ca="1" si="3"/>
        <v>47604</v>
      </c>
      <c r="B25" s="5">
        <f t="shared" si="1"/>
        <v>213929.79591845212</v>
      </c>
      <c r="C25" s="5">
        <f t="shared" si="2"/>
        <v>182014.82798394095</v>
      </c>
      <c r="D25" s="5">
        <f t="shared" si="0"/>
        <v>8</v>
      </c>
      <c r="E25" s="3">
        <f t="shared" si="4"/>
        <v>8</v>
      </c>
    </row>
    <row r="26" spans="1:5" hidden="1" x14ac:dyDescent="0.25">
      <c r="A26" s="4">
        <f t="shared" ca="1" si="3"/>
        <v>47969</v>
      </c>
      <c r="B26" s="5">
        <f t="shared" si="1"/>
        <v>260578.0291487331</v>
      </c>
      <c r="C26" s="5">
        <f t="shared" si="2"/>
        <v>216896.22109421398</v>
      </c>
      <c r="D26" s="5">
        <f t="shared" si="0"/>
        <v>9</v>
      </c>
      <c r="E26" s="3">
        <f t="shared" si="4"/>
        <v>9</v>
      </c>
    </row>
    <row r="27" spans="1:5" hidden="1" x14ac:dyDescent="0.25">
      <c r="A27" s="4">
        <f t="shared" ca="1" si="3"/>
        <v>48335</v>
      </c>
      <c r="B27" s="5">
        <f t="shared" si="1"/>
        <v>314596.96716947784</v>
      </c>
      <c r="C27" s="5">
        <f t="shared" si="2"/>
        <v>256036.5946784835</v>
      </c>
      <c r="D27" s="5">
        <f t="shared" si="0"/>
        <v>10</v>
      </c>
      <c r="E27" s="3">
        <f t="shared" si="4"/>
        <v>10</v>
      </c>
    </row>
    <row r="28" spans="1:5" hidden="1" x14ac:dyDescent="0.25">
      <c r="A28" s="4">
        <f t="shared" ca="1" si="3"/>
        <v>48700</v>
      </c>
      <c r="B28" s="5">
        <f t="shared" si="1"/>
        <v>377151.22620184044</v>
      </c>
      <c r="C28" s="5">
        <f t="shared" si="2"/>
        <v>299955.96565868089</v>
      </c>
      <c r="D28" s="5">
        <f t="shared" si="0"/>
        <v>11</v>
      </c>
      <c r="E28" s="3">
        <f t="shared" si="4"/>
        <v>11</v>
      </c>
    </row>
    <row r="29" spans="1:5" hidden="1" x14ac:dyDescent="0.25">
      <c r="A29" s="4">
        <f t="shared" ca="1" si="3"/>
        <v>49065</v>
      </c>
      <c r="B29" s="5">
        <f t="shared" si="1"/>
        <v>449589.43891874369</v>
      </c>
      <c r="C29" s="5">
        <f t="shared" si="2"/>
        <v>349237.84446198982</v>
      </c>
      <c r="D29" s="5">
        <f t="shared" si="0"/>
        <v>12</v>
      </c>
      <c r="E29" s="3">
        <f t="shared" si="4"/>
        <v>12</v>
      </c>
    </row>
    <row r="30" spans="1:5" hidden="1" x14ac:dyDescent="0.25">
      <c r="A30" s="4">
        <f t="shared" ca="1" si="3"/>
        <v>49430</v>
      </c>
      <c r="B30" s="5">
        <f t="shared" si="1"/>
        <v>533473.33016433613</v>
      </c>
      <c r="C30" s="5">
        <f t="shared" si="2"/>
        <v>404536.98750935041</v>
      </c>
      <c r="D30" s="5">
        <f t="shared" si="0"/>
        <v>13</v>
      </c>
      <c r="E30" s="3">
        <f t="shared" si="4"/>
        <v>13</v>
      </c>
    </row>
    <row r="31" spans="1:5" hidden="1" x14ac:dyDescent="0.25">
      <c r="A31" s="4">
        <f t="shared" ca="1" si="3"/>
        <v>49796</v>
      </c>
      <c r="B31" s="5">
        <f t="shared" si="1"/>
        <v>630611.38681410253</v>
      </c>
      <c r="C31" s="5">
        <f t="shared" si="2"/>
        <v>466588.09627444734</v>
      </c>
      <c r="D31" s="5">
        <f t="shared" si="0"/>
        <v>14</v>
      </c>
      <c r="E31" s="3">
        <f t="shared" si="4"/>
        <v>14</v>
      </c>
    </row>
    <row r="32" spans="1:5" hidden="1" x14ac:dyDescent="0.25">
      <c r="A32" s="4">
        <f t="shared" ca="1" si="3"/>
        <v>50161</v>
      </c>
      <c r="B32" s="5">
        <f t="shared" si="1"/>
        <v>743097.84767781477</v>
      </c>
      <c r="C32" s="5">
        <f t="shared" si="2"/>
        <v>536215.57848841744</v>
      </c>
      <c r="D32" s="5">
        <f t="shared" si="0"/>
        <v>15</v>
      </c>
      <c r="E32" s="3">
        <f t="shared" si="4"/>
        <v>15</v>
      </c>
    </row>
    <row r="33" spans="1:5" hidden="1" x14ac:dyDescent="0.25">
      <c r="A33" s="4">
        <f t="shared" ca="1" si="3"/>
        <v>50526</v>
      </c>
      <c r="B33" s="5">
        <f t="shared" si="1"/>
        <v>873357.85404447396</v>
      </c>
      <c r="C33" s="5">
        <f t="shared" si="2"/>
        <v>614344.50117712317</v>
      </c>
      <c r="D33" s="5">
        <f t="shared" si="0"/>
        <v>16</v>
      </c>
      <c r="E33" s="3">
        <f t="shared" si="4"/>
        <v>16</v>
      </c>
    </row>
    <row r="34" spans="1:5" hidden="1" x14ac:dyDescent="0.25">
      <c r="A34" s="4">
        <f t="shared" ca="1" si="3"/>
        <v>50891</v>
      </c>
      <c r="B34" s="5">
        <f t="shared" si="1"/>
        <v>1024199.7342881771</v>
      </c>
      <c r="C34" s="5">
        <f t="shared" si="2"/>
        <v>702012.88105246227</v>
      </c>
      <c r="D34" s="5">
        <f t="shared" si="0"/>
        <v>17</v>
      </c>
      <c r="E34" s="3">
        <f t="shared" si="4"/>
        <v>17</v>
      </c>
    </row>
    <row r="35" spans="1:5" hidden="1" x14ac:dyDescent="0.25">
      <c r="A35" s="4">
        <f t="shared" ca="1" si="3"/>
        <v>51257</v>
      </c>
      <c r="B35" s="5">
        <f t="shared" si="1"/>
        <v>1198875.5497599589</v>
      </c>
      <c r="C35" s="5">
        <f t="shared" si="2"/>
        <v>800385.47554720007</v>
      </c>
      <c r="D35" s="5">
        <f t="shared" si="0"/>
        <v>18</v>
      </c>
      <c r="E35" s="3">
        <f t="shared" si="4"/>
        <v>18</v>
      </c>
    </row>
    <row r="36" spans="1:5" hidden="1" x14ac:dyDescent="0.25">
      <c r="A36" s="4">
        <f t="shared" ca="1" si="3"/>
        <v>51622</v>
      </c>
      <c r="B36" s="5">
        <f t="shared" si="1"/>
        <v>1401151.207299077</v>
      </c>
      <c r="C36" s="5">
        <f t="shared" si="2"/>
        <v>910769.25772027846</v>
      </c>
      <c r="D36" s="5">
        <f t="shared" si="0"/>
        <v>19</v>
      </c>
      <c r="E36" s="3">
        <f t="shared" si="4"/>
        <v>19</v>
      </c>
    </row>
    <row r="37" spans="1:5" hidden="1" x14ac:dyDescent="0.25">
      <c r="A37" s="4">
        <f t="shared" ca="1" si="3"/>
        <v>51987</v>
      </c>
      <c r="B37" s="5">
        <f t="shared" si="1"/>
        <v>1635387.6499478437</v>
      </c>
      <c r="C37" s="5">
        <f t="shared" si="2"/>
        <v>1034630.7806313713</v>
      </c>
      <c r="D37" s="5">
        <f t="shared" si="0"/>
        <v>20</v>
      </c>
      <c r="E37" s="3">
        <f t="shared" si="4"/>
        <v>20</v>
      </c>
    </row>
    <row r="38" spans="1:5" hidden="1" x14ac:dyDescent="0.25">
      <c r="A38" s="4">
        <f t="shared" ca="1" si="3"/>
        <v>52352</v>
      </c>
      <c r="B38" s="5">
        <f t="shared" si="1"/>
        <v>1906634.8762935959</v>
      </c>
      <c r="C38" s="5">
        <f t="shared" si="2"/>
        <v>1173615.6618868432</v>
      </c>
      <c r="D38" s="5">
        <f t="shared" si="0"/>
        <v>21</v>
      </c>
      <c r="E38" s="3">
        <f t="shared" si="4"/>
        <v>21</v>
      </c>
    </row>
    <row r="39" spans="1:5" hidden="1" x14ac:dyDescent="0.25">
      <c r="A39" s="4">
        <f t="shared" ca="1" si="3"/>
        <v>52718</v>
      </c>
      <c r="B39" s="5">
        <f t="shared" si="1"/>
        <v>2220740.8154389756</v>
      </c>
      <c r="C39" s="5">
        <f t="shared" si="2"/>
        <v>1329570.4472277525</v>
      </c>
      <c r="D39" s="5">
        <f t="shared" si="0"/>
        <v>22</v>
      </c>
      <c r="E39" s="3">
        <f t="shared" si="4"/>
        <v>22</v>
      </c>
    </row>
    <row r="40" spans="1:5" hidden="1" x14ac:dyDescent="0.25">
      <c r="A40" s="4">
        <f t="shared" ca="1" si="3"/>
        <v>53083</v>
      </c>
      <c r="B40" s="5">
        <f t="shared" si="1"/>
        <v>2584477.4048802191</v>
      </c>
      <c r="C40" s="5">
        <f t="shared" si="2"/>
        <v>1504567.1436383671</v>
      </c>
      <c r="D40" s="5">
        <f t="shared" si="0"/>
        <v>23</v>
      </c>
      <c r="E40" s="3">
        <f t="shared" si="4"/>
        <v>23</v>
      </c>
    </row>
    <row r="41" spans="1:5" hidden="1" x14ac:dyDescent="0.25">
      <c r="A41" s="4">
        <f t="shared" ca="1" si="3"/>
        <v>53448</v>
      </c>
      <c r="B41" s="5">
        <f t="shared" si="1"/>
        <v>3005686.5894576316</v>
      </c>
      <c r="C41" s="5">
        <f t="shared" si="2"/>
        <v>1700930.747920766</v>
      </c>
      <c r="D41" s="5">
        <f t="shared" si="0"/>
        <v>24</v>
      </c>
      <c r="E41" s="3">
        <f t="shared" si="4"/>
        <v>24</v>
      </c>
    </row>
    <row r="42" spans="1:5" hidden="1" x14ac:dyDescent="0.25">
      <c r="A42" s="4">
        <f t="shared" ca="1" si="3"/>
        <v>53813</v>
      </c>
      <c r="B42" s="5">
        <f t="shared" si="1"/>
        <v>3493449.3890289073</v>
      </c>
      <c r="C42" s="5">
        <f t="shared" si="2"/>
        <v>1921270.1364787079</v>
      </c>
      <c r="D42" s="5">
        <f t="shared" si="0"/>
        <v>25</v>
      </c>
      <c r="E42" s="3">
        <f t="shared" si="4"/>
        <v>25</v>
      </c>
    </row>
    <row r="43" spans="1:5" hidden="1" x14ac:dyDescent="0.25">
      <c r="A43" s="4">
        <f t="shared" ca="1" si="3"/>
        <v>54179</v>
      </c>
      <c r="B43" s="5">
        <f t="shared" si="1"/>
        <v>4058281.6798639223</v>
      </c>
      <c r="C43" s="5">
        <f t="shared" si="2"/>
        <v>2168512.7267107889</v>
      </c>
      <c r="D43" s="5">
        <f t="shared" si="0"/>
        <v>26</v>
      </c>
      <c r="E43" s="3">
        <f t="shared" si="4"/>
        <v>26</v>
      </c>
    </row>
    <row r="44" spans="1:5" hidden="1" x14ac:dyDescent="0.25">
      <c r="A44" s="4">
        <f t="shared" ca="1" si="3"/>
        <v>54544</v>
      </c>
      <c r="B44" s="5">
        <f t="shared" si="1"/>
        <v>4712360.9106915928</v>
      </c>
      <c r="C44" s="5">
        <f t="shared" si="2"/>
        <v>2445943.3705223189</v>
      </c>
      <c r="D44" s="5">
        <f t="shared" si="0"/>
        <v>27</v>
      </c>
      <c r="E44" s="3">
        <f t="shared" si="4"/>
        <v>27</v>
      </c>
    </row>
    <row r="45" spans="1:5" hidden="1" x14ac:dyDescent="0.25">
      <c r="A45" s="4">
        <f t="shared" ca="1" si="3"/>
        <v>54909</v>
      </c>
      <c r="B45" s="5">
        <f t="shared" si="1"/>
        <v>5469788.6412621187</v>
      </c>
      <c r="C45" s="5">
        <f t="shared" si="2"/>
        <v>2757247.9966930454</v>
      </c>
      <c r="D45" s="5">
        <f t="shared" si="0"/>
        <v>28</v>
      </c>
      <c r="E45" s="3">
        <f t="shared" si="4"/>
        <v>28</v>
      </c>
    </row>
    <row r="46" spans="1:5" hidden="1" x14ac:dyDescent="0.25">
      <c r="A46" s="4">
        <f t="shared" ca="1" si="3"/>
        <v>55274</v>
      </c>
      <c r="B46" s="5">
        <f t="shared" si="1"/>
        <v>6346894.5636000941</v>
      </c>
      <c r="C46" s="5">
        <f t="shared" si="2"/>
        <v>3106562.5819309005</v>
      </c>
      <c r="D46" s="5">
        <f t="shared" si="0"/>
        <v>29</v>
      </c>
      <c r="E46" s="3">
        <f t="shared" si="4"/>
        <v>29</v>
      </c>
    </row>
    <row r="47" spans="1:5" hidden="1" x14ac:dyDescent="0.25">
      <c r="A47" s="4">
        <f t="shared" ca="1" si="3"/>
        <v>55640</v>
      </c>
      <c r="B47" s="5">
        <f t="shared" si="1"/>
        <v>7362588.5604661321</v>
      </c>
      <c r="C47" s="5">
        <f t="shared" si="2"/>
        <v>3498528.1012385893</v>
      </c>
      <c r="D47" s="5">
        <f t="shared" si="0"/>
        <v>30</v>
      </c>
      <c r="E47" s="3">
        <f t="shared" si="4"/>
        <v>30</v>
      </c>
    </row>
    <row r="48" spans="1:5" hidden="1" x14ac:dyDescent="0.25">
      <c r="A48" s="4">
        <f t="shared" ca="1" si="3"/>
        <v>56005</v>
      </c>
      <c r="B48" s="5">
        <f t="shared" si="1"/>
        <v>8538768.391198352</v>
      </c>
      <c r="C48" s="5">
        <f t="shared" si="2"/>
        <v>3938352.1876606662</v>
      </c>
      <c r="D48" s="5">
        <f t="shared" si="0"/>
        <v>31</v>
      </c>
      <c r="E48" s="3">
        <f t="shared" si="4"/>
        <v>31</v>
      </c>
    </row>
    <row r="49" spans="1:5" hidden="1" x14ac:dyDescent="0.25">
      <c r="A49" s="4">
        <f t="shared" ca="1" si="3"/>
        <v>56370</v>
      </c>
      <c r="B49" s="5">
        <f t="shared" si="1"/>
        <v>9900791.7943983357</v>
      </c>
      <c r="C49" s="5">
        <f t="shared" si="2"/>
        <v>4431878.3206192181</v>
      </c>
      <c r="D49" s="5">
        <f t="shared" ref="D49:D67" si="5">E49</f>
        <v>32</v>
      </c>
      <c r="E49" s="3">
        <f t="shared" si="4"/>
        <v>32</v>
      </c>
    </row>
    <row r="50" spans="1:5" hidden="1" x14ac:dyDescent="0.25">
      <c r="A50" s="4">
        <f t="shared" ca="1" si="3"/>
        <v>56735</v>
      </c>
      <c r="B50" s="5">
        <f t="shared" ref="B50:B67" si="6">-FV($C$7,12,$C$3,B49)</f>
        <v>11478023.185715072</v>
      </c>
      <c r="C50" s="5">
        <f t="shared" ref="C50:C67" si="7">-FV($C$9,12,$C$3,C49)</f>
        <v>4985663.4620707091</v>
      </c>
      <c r="D50" s="5">
        <f t="shared" si="5"/>
        <v>33</v>
      </c>
      <c r="E50" s="3">
        <f t="shared" si="4"/>
        <v>33</v>
      </c>
    </row>
    <row r="51" spans="1:5" hidden="1" x14ac:dyDescent="0.25">
      <c r="A51" s="4">
        <f t="shared" ca="1" si="3"/>
        <v>57101</v>
      </c>
      <c r="B51" s="5">
        <f t="shared" si="6"/>
        <v>13304466.737206435</v>
      </c>
      <c r="C51" s="5">
        <f t="shared" si="7"/>
        <v>5607065.1719538281</v>
      </c>
      <c r="D51" s="5">
        <f t="shared" si="5"/>
        <v>34</v>
      </c>
      <c r="E51" s="3">
        <f t="shared" si="4"/>
        <v>34</v>
      </c>
    </row>
    <row r="52" spans="1:5" hidden="1" x14ac:dyDescent="0.25">
      <c r="A52" s="4">
        <f t="shared" ca="1" si="3"/>
        <v>57466</v>
      </c>
      <c r="B52" s="5">
        <f t="shared" si="6"/>
        <v>15419499.48709321</v>
      </c>
      <c r="C52" s="5">
        <f t="shared" si="7"/>
        <v>6304339.3603395559</v>
      </c>
      <c r="D52" s="5">
        <f t="shared" si="5"/>
        <v>35</v>
      </c>
      <c r="E52" s="3">
        <f t="shared" si="4"/>
        <v>35</v>
      </c>
    </row>
    <row r="53" spans="1:5" hidden="1" x14ac:dyDescent="0.25">
      <c r="A53" s="4">
        <f t="shared" ca="1" si="3"/>
        <v>57831</v>
      </c>
      <c r="B53" s="5">
        <f t="shared" si="6"/>
        <v>17868720.285316586</v>
      </c>
      <c r="C53" s="5">
        <f t="shared" si="7"/>
        <v>7086749.9750133138</v>
      </c>
      <c r="D53" s="5">
        <f t="shared" si="5"/>
        <v>36</v>
      </c>
      <c r="E53" s="3">
        <f t="shared" si="4"/>
        <v>36</v>
      </c>
    </row>
    <row r="54" spans="1:5" hidden="1" x14ac:dyDescent="0.25">
      <c r="A54" s="4">
        <f t="shared" ca="1" si="3"/>
        <v>58196</v>
      </c>
      <c r="B54" s="5">
        <f t="shared" si="6"/>
        <v>20704932.877661116</v>
      </c>
      <c r="C54" s="5">
        <f t="shared" si="7"/>
        <v>7964692.081792579</v>
      </c>
      <c r="D54" s="5">
        <f t="shared" si="5"/>
        <v>37</v>
      </c>
      <c r="E54" s="3">
        <f t="shared" si="4"/>
        <v>37</v>
      </c>
    </row>
    <row r="55" spans="1:5" hidden="1" x14ac:dyDescent="0.25">
      <c r="A55" s="4">
        <f t="shared" ca="1" si="3"/>
        <v>58562</v>
      </c>
      <c r="B55" s="5">
        <f t="shared" si="6"/>
        <v>23989284.323152982</v>
      </c>
      <c r="C55" s="5">
        <f t="shared" si="7"/>
        <v>8949829.9728185181</v>
      </c>
      <c r="D55" s="5">
        <f t="shared" si="5"/>
        <v>38</v>
      </c>
      <c r="E55" s="3">
        <f t="shared" si="4"/>
        <v>38</v>
      </c>
    </row>
    <row r="56" spans="1:5" hidden="1" x14ac:dyDescent="0.25">
      <c r="A56" s="4">
        <f t="shared" ca="1" si="3"/>
        <v>58927</v>
      </c>
      <c r="B56" s="5">
        <f t="shared" si="6"/>
        <v>27792583.28833653</v>
      </c>
      <c r="C56" s="5">
        <f t="shared" si="7"/>
        <v>10055252.13772106</v>
      </c>
      <c r="D56" s="5">
        <f t="shared" si="5"/>
        <v>39</v>
      </c>
      <c r="E56" s="3">
        <f t="shared" si="4"/>
        <v>39</v>
      </c>
    </row>
    <row r="57" spans="1:5" hidden="1" x14ac:dyDescent="0.25">
      <c r="A57" s="4">
        <f t="shared" ca="1" si="3"/>
        <v>59292</v>
      </c>
      <c r="B57" s="5">
        <f t="shared" si="6"/>
        <v>32196826.640070759</v>
      </c>
      <c r="C57" s="5">
        <f t="shared" si="7"/>
        <v>11295645.156596068</v>
      </c>
      <c r="D57" s="5">
        <f t="shared" si="5"/>
        <v>40</v>
      </c>
      <c r="E57" s="3">
        <f t="shared" si="4"/>
        <v>40</v>
      </c>
    </row>
    <row r="58" spans="1:5" hidden="1" x14ac:dyDescent="0.25">
      <c r="A58" s="4">
        <f t="shared" ca="1" si="3"/>
        <v>59657</v>
      </c>
      <c r="B58" s="5">
        <f t="shared" si="6"/>
        <v>37296967.249279752</v>
      </c>
      <c r="C58" s="5">
        <f t="shared" si="7"/>
        <v>12687488.825127451</v>
      </c>
      <c r="D58" s="5">
        <f t="shared" si="5"/>
        <v>41</v>
      </c>
      <c r="E58" s="3">
        <f t="shared" si="4"/>
        <v>41</v>
      </c>
    </row>
    <row r="59" spans="1:5" hidden="1" x14ac:dyDescent="0.25">
      <c r="A59" s="4">
        <f t="shared" ca="1" si="3"/>
        <v>60023</v>
      </c>
      <c r="B59" s="5">
        <f t="shared" si="6"/>
        <v>43202961.118456014</v>
      </c>
      <c r="C59" s="5">
        <f t="shared" si="7"/>
        <v>14249275.104276212</v>
      </c>
      <c r="D59" s="5">
        <f t="shared" si="5"/>
        <v>42</v>
      </c>
      <c r="E59" s="3">
        <f t="shared" si="4"/>
        <v>42</v>
      </c>
    </row>
    <row r="60" spans="1:5" hidden="1" x14ac:dyDescent="0.25">
      <c r="A60" s="4">
        <f t="shared" ca="1" si="3"/>
        <v>60388</v>
      </c>
      <c r="B60" s="5">
        <f t="shared" si="6"/>
        <v>50042137.967769869</v>
      </c>
      <c r="C60" s="5">
        <f t="shared" si="7"/>
        <v>16001753.803490363</v>
      </c>
      <c r="D60" s="5">
        <f t="shared" si="5"/>
        <v>43</v>
      </c>
      <c r="E60" s="3">
        <f t="shared" si="4"/>
        <v>43</v>
      </c>
    </row>
    <row r="61" spans="1:5" hidden="1" x14ac:dyDescent="0.25">
      <c r="A61" s="4">
        <f t="shared" ca="1" si="3"/>
        <v>60753</v>
      </c>
      <c r="B61" s="5">
        <f t="shared" si="6"/>
        <v>57961946.388213493</v>
      </c>
      <c r="C61" s="5">
        <f t="shared" si="7"/>
        <v>17968208.261569768</v>
      </c>
      <c r="D61" s="5">
        <f t="shared" si="5"/>
        <v>44</v>
      </c>
      <c r="E61" s="3">
        <f t="shared" si="4"/>
        <v>44</v>
      </c>
    </row>
    <row r="62" spans="1:5" hidden="1" x14ac:dyDescent="0.25">
      <c r="A62" s="4">
        <f t="shared" ca="1" si="3"/>
        <v>61118</v>
      </c>
      <c r="B62" s="5">
        <f t="shared" si="6"/>
        <v>67133132.745651007</v>
      </c>
      <c r="C62" s="5">
        <f t="shared" si="7"/>
        <v>20174764.687867206</v>
      </c>
      <c r="D62" s="5">
        <f t="shared" si="5"/>
        <v>45</v>
      </c>
      <c r="E62" s="3">
        <f t="shared" si="4"/>
        <v>45</v>
      </c>
    </row>
    <row r="63" spans="1:5" hidden="1" x14ac:dyDescent="0.25">
      <c r="A63" s="4">
        <f t="shared" ca="1" si="3"/>
        <v>61484</v>
      </c>
      <c r="B63" s="5">
        <f t="shared" si="6"/>
        <v>77753422.371057957</v>
      </c>
      <c r="C63" s="5">
        <f t="shared" si="7"/>
        <v>22650739.273716435</v>
      </c>
      <c r="D63" s="5">
        <f t="shared" si="5"/>
        <v>46</v>
      </c>
      <c r="E63" s="3">
        <f t="shared" si="4"/>
        <v>46</v>
      </c>
    </row>
    <row r="64" spans="1:5" hidden="1" x14ac:dyDescent="0.25">
      <c r="A64" s="4">
        <f t="shared" ca="1" si="3"/>
        <v>61849</v>
      </c>
      <c r="B64" s="5">
        <f t="shared" si="6"/>
        <v>90051782.401225403</v>
      </c>
      <c r="C64" s="5">
        <f t="shared" si="7"/>
        <v>25429027.685791194</v>
      </c>
      <c r="D64" s="5">
        <f t="shared" si="5"/>
        <v>47</v>
      </c>
      <c r="E64" s="3">
        <f t="shared" si="4"/>
        <v>47</v>
      </c>
    </row>
    <row r="65" spans="1:5" hidden="1" x14ac:dyDescent="0.25">
      <c r="A65" s="4">
        <f t="shared" ca="1" si="3"/>
        <v>62214</v>
      </c>
      <c r="B65" s="5">
        <f t="shared" si="6"/>
        <v>104293358.17424248</v>
      </c>
      <c r="C65" s="5">
        <f t="shared" si="7"/>
        <v>28546542.116183218</v>
      </c>
      <c r="D65" s="5">
        <f t="shared" si="5"/>
        <v>48</v>
      </c>
      <c r="E65" s="3">
        <f t="shared" si="4"/>
        <v>48</v>
      </c>
    </row>
    <row r="66" spans="1:5" hidden="1" x14ac:dyDescent="0.25">
      <c r="A66" s="4">
        <f t="shared" ca="1" si="3"/>
        <v>62579</v>
      </c>
      <c r="B66" s="5">
        <f t="shared" si="6"/>
        <v>120785189.60551222</v>
      </c>
      <c r="C66" s="5">
        <f t="shared" si="7"/>
        <v>32044701.695823353</v>
      </c>
      <c r="D66" s="5">
        <f t="shared" si="5"/>
        <v>49</v>
      </c>
      <c r="E66" s="3">
        <f t="shared" si="4"/>
        <v>49</v>
      </c>
    </row>
    <row r="67" spans="1:5" ht="0.75" customHeight="1" x14ac:dyDescent="0.25">
      <c r="A67" s="4">
        <f t="shared" ca="1" si="3"/>
        <v>62945</v>
      </c>
      <c r="B67" s="5">
        <f t="shared" si="6"/>
        <v>139882830.78597248</v>
      </c>
      <c r="C67" s="5">
        <f t="shared" si="7"/>
        <v>35969982.786852412</v>
      </c>
      <c r="D67" s="5">
        <f t="shared" si="5"/>
        <v>50</v>
      </c>
      <c r="E67" s="3">
        <f t="shared" si="4"/>
        <v>50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RENDA DESEJADA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Gomes dos Santos</dc:creator>
  <cp:lastModifiedBy>NOTEBOOK</cp:lastModifiedBy>
  <dcterms:created xsi:type="dcterms:W3CDTF">2018-01-26T12:32:15Z</dcterms:created>
  <dcterms:modified xsi:type="dcterms:W3CDTF">2022-05-13T02:34:14Z</dcterms:modified>
</cp:coreProperties>
</file>